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<sst xmlns="http://schemas.openxmlformats.org/spreadsheetml/2006/main" count="50" uniqueCount="28">
  <si>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</si>
  <si>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</si>
  <si>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</si>
  <si>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</si>
  <si>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</si>
  <si>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</si>
  <si>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</si>
  <si>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</si>
  <si>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</si>
  <si>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</si>
  <si>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</si>
  <si>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</si>
  <si>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</si>
  <si>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</si>
  <si>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</si>
  <si>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</si>
  <si>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</si>
  <si>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</si>
  <si>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</si>
  <si>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</si>
  <si>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</si>
  <si>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за  январь-май 2017 года</t>
  </si>
  <si>
    <t>факт январь-май 2016                   года</t>
  </si>
  <si>
    <t>факт май 2016 года</t>
  </si>
  <si>
    <t>январь-май 2017 года</t>
  </si>
  <si>
    <t>в т.ч. за май 2017 года</t>
  </si>
  <si>
    <t>Фонд оплаты труда</t>
  </si>
  <si>
    <t xml:space="preserve">Среднемесячная заработная плата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</si>
</sst>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164" fontId="0" fillId="33" borderId="18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" fontId="0" fillId="33" borderId="19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C1">
      <selection activeCell="P14" sqref="P14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0"/>
    </row>
    <row r="2" spans="1:14" ht="12.75">
      <c r="A2" s="2"/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"/>
    </row>
    <row r="3" spans="1:14" ht="12.75">
      <c r="A3" s="4"/>
      <c r="B3" s="41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"/>
    </row>
    <row r="4" spans="1:14" ht="12.75">
      <c r="A4" s="4"/>
      <c r="B4" s="5"/>
      <c r="C4" s="8"/>
      <c r="D4" s="9"/>
      <c r="E4" s="8"/>
      <c r="F4" s="7"/>
      <c r="G4" s="50" t="s">
        <v>11</v>
      </c>
      <c r="H4" s="50"/>
      <c r="I4" s="50"/>
      <c r="J4" s="50"/>
      <c r="K4" s="50"/>
      <c r="L4" s="50"/>
      <c r="M4" s="6"/>
      <c r="N4" s="6"/>
    </row>
    <row r="5" spans="1:15" ht="12.75" customHeight="1">
      <c r="A5" s="42" t="s">
        <v>5</v>
      </c>
      <c r="B5" s="44" t="s">
        <v>7</v>
      </c>
      <c r="C5" s="46" t="s">
        <v>20</v>
      </c>
      <c r="D5" s="36" t="s">
        <v>22</v>
      </c>
      <c r="E5" s="38" t="s">
        <v>24</v>
      </c>
      <c r="F5" s="39"/>
      <c r="G5" s="39"/>
      <c r="H5" s="39"/>
      <c r="I5" s="40"/>
      <c r="J5" s="36" t="s">
        <v>23</v>
      </c>
      <c r="K5" s="38" t="s">
        <v>25</v>
      </c>
      <c r="L5" s="39"/>
      <c r="M5" s="39"/>
      <c r="N5" s="39"/>
      <c r="O5" s="40"/>
    </row>
    <row r="6" spans="1:15" ht="36">
      <c r="A6" s="43"/>
      <c r="B6" s="45"/>
      <c r="C6" s="47"/>
      <c r="D6" s="37"/>
      <c r="E6" s="29" t="s">
        <v>0</v>
      </c>
      <c r="F6" s="29" t="s">
        <v>1</v>
      </c>
      <c r="G6" s="30" t="s">
        <v>19</v>
      </c>
      <c r="H6" s="30" t="s">
        <v>6</v>
      </c>
      <c r="I6" s="31" t="s">
        <v>8</v>
      </c>
      <c r="J6" s="37"/>
      <c r="K6" s="29" t="s">
        <v>0</v>
      </c>
      <c r="L6" s="29" t="s">
        <v>1</v>
      </c>
      <c r="M6" s="31" t="s">
        <v>19</v>
      </c>
      <c r="N6" s="32" t="s">
        <v>6</v>
      </c>
      <c r="O6" s="31" t="s">
        <v>8</v>
      </c>
    </row>
    <row r="7" spans="1:15" ht="15.75" customHeight="1">
      <c r="A7" s="12">
        <v>1</v>
      </c>
      <c r="B7" s="24" t="s">
        <v>2</v>
      </c>
      <c r="C7" s="25" t="s">
        <v>3</v>
      </c>
      <c r="D7" s="51">
        <v>1117862.9</v>
      </c>
      <c r="E7" s="22">
        <v>1107989.5</v>
      </c>
      <c r="F7" s="33">
        <v>1112926.5</v>
      </c>
      <c r="G7" s="33">
        <f aca="true" t="shared" si="0" ref="G7:G13">F7/E7*100</f>
        <v>100.44558183990011</v>
      </c>
      <c r="H7" s="33">
        <f>F7/D7*100</f>
        <v>99.55840738609359</v>
      </c>
      <c r="I7" s="26" t="s">
        <v>10</v>
      </c>
      <c r="J7" s="33">
        <v>180562.1</v>
      </c>
      <c r="K7" s="22">
        <v>181062.7</v>
      </c>
      <c r="L7" s="33">
        <v>181968</v>
      </c>
      <c r="M7" s="33">
        <f aca="true" t="shared" si="1" ref="M7:M12">L7/K7*100</f>
        <v>100.49999254401926</v>
      </c>
      <c r="N7" s="33">
        <f aca="true" t="shared" si="2" ref="N7:N14">L7*100/J7</f>
        <v>100.7786240855639</v>
      </c>
      <c r="O7" s="26" t="s">
        <v>10</v>
      </c>
    </row>
    <row r="8" spans="1:15" ht="24">
      <c r="A8" s="12">
        <v>2</v>
      </c>
      <c r="B8" s="11" t="s">
        <v>14</v>
      </c>
      <c r="C8" s="14" t="s">
        <v>4</v>
      </c>
      <c r="D8" s="33">
        <v>14</v>
      </c>
      <c r="E8" s="52">
        <v>32</v>
      </c>
      <c r="F8" s="53">
        <v>18.8</v>
      </c>
      <c r="G8" s="33">
        <f t="shared" si="0"/>
        <v>58.75</v>
      </c>
      <c r="H8" s="33">
        <f>F8/D8*100</f>
        <v>134.2857142857143</v>
      </c>
      <c r="I8" s="27" t="s">
        <v>10</v>
      </c>
      <c r="J8" s="33">
        <v>3.2</v>
      </c>
      <c r="K8" s="52">
        <v>6</v>
      </c>
      <c r="L8" s="54">
        <v>6.8</v>
      </c>
      <c r="M8" s="33">
        <f>L8/K8*100</f>
        <v>113.33333333333333</v>
      </c>
      <c r="N8" s="33">
        <f>L8*100/J8</f>
        <v>212.5</v>
      </c>
      <c r="O8" s="27" t="s">
        <v>10</v>
      </c>
    </row>
    <row r="9" spans="1:15" ht="24">
      <c r="A9" s="12">
        <v>3</v>
      </c>
      <c r="B9" s="11" t="s">
        <v>15</v>
      </c>
      <c r="C9" s="14" t="s">
        <v>4</v>
      </c>
      <c r="D9" s="33">
        <v>4368.6</v>
      </c>
      <c r="E9" s="52">
        <v>3875</v>
      </c>
      <c r="F9" s="53">
        <v>1785.2</v>
      </c>
      <c r="G9" s="28">
        <f t="shared" si="0"/>
        <v>46.06967741935484</v>
      </c>
      <c r="H9" s="28">
        <f aca="true" t="shared" si="3" ref="H9:H14">F9/D9*100</f>
        <v>40.86435013505471</v>
      </c>
      <c r="I9" s="27" t="s">
        <v>10</v>
      </c>
      <c r="J9" s="33">
        <v>981</v>
      </c>
      <c r="K9" s="52">
        <v>720</v>
      </c>
      <c r="L9" s="54">
        <v>363.6</v>
      </c>
      <c r="M9" s="28">
        <f t="shared" si="1"/>
        <v>50.5</v>
      </c>
      <c r="N9" s="28">
        <f t="shared" si="2"/>
        <v>37.06422018348624</v>
      </c>
      <c r="O9" s="27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55">
        <v>15888465</v>
      </c>
      <c r="E10" s="55">
        <v>16879913</v>
      </c>
      <c r="F10" s="56">
        <v>18303781</v>
      </c>
      <c r="G10" s="28">
        <f t="shared" si="0"/>
        <v>108.4352804424999</v>
      </c>
      <c r="H10" s="28">
        <f t="shared" si="3"/>
        <v>115.20169506620054</v>
      </c>
      <c r="I10" s="27" t="s">
        <v>10</v>
      </c>
      <c r="J10" s="55">
        <v>3181900</v>
      </c>
      <c r="K10" s="55">
        <v>3441973</v>
      </c>
      <c r="L10" s="57">
        <v>3826059</v>
      </c>
      <c r="M10" s="28">
        <f t="shared" si="1"/>
        <v>111.158890554923</v>
      </c>
      <c r="N10" s="28">
        <f>L10*100/J10</f>
        <v>120.24447657060247</v>
      </c>
      <c r="O10" s="27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58">
        <v>81397.6</v>
      </c>
      <c r="E11" s="59">
        <v>85186</v>
      </c>
      <c r="F11" s="58">
        <v>82597.2</v>
      </c>
      <c r="G11" s="28">
        <f t="shared" si="0"/>
        <v>96.9610029817106</v>
      </c>
      <c r="H11" s="28">
        <f t="shared" si="3"/>
        <v>101.47375352590247</v>
      </c>
      <c r="I11" s="26" t="s">
        <v>10</v>
      </c>
      <c r="J11" s="58">
        <v>16866.7</v>
      </c>
      <c r="K11" s="60">
        <v>17672</v>
      </c>
      <c r="L11" s="61">
        <v>15464.2</v>
      </c>
      <c r="M11" s="28">
        <f>L11/K11*100</f>
        <v>87.50679040289724</v>
      </c>
      <c r="N11" s="28">
        <f>L11*100/J11</f>
        <v>91.68479904189913</v>
      </c>
      <c r="O11" s="27" t="s">
        <v>10</v>
      </c>
    </row>
    <row r="12" spans="1:18" ht="36">
      <c r="A12" s="13">
        <v>6</v>
      </c>
      <c r="B12" s="17" t="s">
        <v>18</v>
      </c>
      <c r="C12" s="14" t="s">
        <v>3</v>
      </c>
      <c r="D12" s="62">
        <f>F12/111.1*100</f>
        <v>23409445.544554457</v>
      </c>
      <c r="E12" s="62">
        <v>29204860</v>
      </c>
      <c r="F12" s="63">
        <v>26007894</v>
      </c>
      <c r="G12" s="28">
        <f t="shared" si="0"/>
        <v>89.05330825075005</v>
      </c>
      <c r="H12" s="28">
        <f t="shared" si="3"/>
        <v>111.1</v>
      </c>
      <c r="I12" s="34">
        <v>107</v>
      </c>
      <c r="J12" s="63">
        <f>L12/114.4*100</f>
        <v>4597350.524475524</v>
      </c>
      <c r="K12" s="63">
        <v>5527188</v>
      </c>
      <c r="L12" s="64">
        <v>5259369</v>
      </c>
      <c r="M12" s="28">
        <f t="shared" si="1"/>
        <v>95.15451618435992</v>
      </c>
      <c r="N12" s="28">
        <f t="shared" si="2"/>
        <v>114.4</v>
      </c>
      <c r="O12" s="35">
        <v>113.6</v>
      </c>
      <c r="R12" s="18"/>
    </row>
    <row r="13" spans="1:18" ht="12.75">
      <c r="A13" s="13"/>
      <c r="B13" s="20" t="s">
        <v>26</v>
      </c>
      <c r="C13" s="14" t="s">
        <v>3</v>
      </c>
      <c r="D13" s="62">
        <v>12330835.6</v>
      </c>
      <c r="E13" s="65">
        <v>14678695</v>
      </c>
      <c r="F13" s="62">
        <v>13730115</v>
      </c>
      <c r="G13" s="28">
        <f t="shared" si="0"/>
        <v>93.5377089039591</v>
      </c>
      <c r="H13" s="28">
        <f t="shared" si="3"/>
        <v>111.34780679421272</v>
      </c>
      <c r="I13" s="26" t="s">
        <v>10</v>
      </c>
      <c r="J13" s="62">
        <v>2595558.7</v>
      </c>
      <c r="K13" s="63">
        <v>3213459</v>
      </c>
      <c r="L13" s="64">
        <v>2858651</v>
      </c>
      <c r="M13" s="28">
        <f>L13/K13*100</f>
        <v>88.95868906371608</v>
      </c>
      <c r="N13" s="28">
        <f t="shared" si="2"/>
        <v>110.13624927843088</v>
      </c>
      <c r="O13" s="27" t="s">
        <v>10</v>
      </c>
      <c r="R13" s="18"/>
    </row>
    <row r="14" spans="1:15" ht="15" customHeight="1">
      <c r="A14" s="19">
        <v>8</v>
      </c>
      <c r="B14" s="20" t="s">
        <v>27</v>
      </c>
      <c r="C14" s="21" t="s">
        <v>9</v>
      </c>
      <c r="D14" s="22">
        <f>F14/105.8*100</f>
        <v>25061.058601134217</v>
      </c>
      <c r="E14" s="22"/>
      <c r="F14" s="22">
        <v>26514.6</v>
      </c>
      <c r="G14" s="22"/>
      <c r="H14" s="28">
        <f t="shared" si="3"/>
        <v>105.79999999999998</v>
      </c>
      <c r="I14" s="23" t="s">
        <v>10</v>
      </c>
      <c r="J14" s="22">
        <f>L14/104.5*100</f>
        <v>26604.497607655503</v>
      </c>
      <c r="K14" s="22"/>
      <c r="L14" s="22">
        <v>27801.7</v>
      </c>
      <c r="M14" s="22"/>
      <c r="N14" s="28">
        <f t="shared" si="2"/>
        <v>104.5</v>
      </c>
      <c r="O14" s="23" t="s">
        <v>10</v>
      </c>
    </row>
  </sheetData>
  <sheetProtection/>
  <mergeCells count="11">
    <mergeCell ref="B1:M1"/>
    <mergeCell ref="B2:M2"/>
    <mergeCell ref="G4:L4"/>
    <mergeCell ref="D5:D6"/>
    <mergeCell ref="E5:I5"/>
    <mergeCell ref="J5:J6"/>
    <mergeCell ref="K5:O5"/>
    <mergeCell ref="B3:M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2017-06-14T05:08:46Z</cp:lastPrinted>
  <dcterms:created xsi:type="dcterms:W3CDTF">2004-03-01T05:53:33Z</dcterms:created>
  <dcterms:modified xsi:type="dcterms:W3CDTF">2017-07-19T05:19:53Z</dcterms:modified>
  <cp:category/>
  <cp:version/>
  <cp:contentType/>
  <cp:contentStatus/>
</cp:coreProperties>
</file>